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 iterateDelta="1E-4"/>
</workbook>
</file>

<file path=xl/calcChain.xml><?xml version="1.0" encoding="utf-8"?>
<calcChain xmlns="http://schemas.openxmlformats.org/spreadsheetml/2006/main">
  <c r="I5" i="17" l="1"/>
  <c r="I4" i="17"/>
  <c r="I6" i="17" l="1"/>
  <c r="H6" i="17" l="1"/>
  <c r="F10" i="6" l="1"/>
  <c r="E9" i="21"/>
  <c r="D5" i="21" l="1"/>
  <c r="E5" i="6"/>
  <c r="F5" i="6" s="1"/>
  <c r="F11" i="6" l="1"/>
  <c r="F12" i="6" l="1"/>
  <c r="F6" i="21" s="1"/>
  <c r="E5" i="21"/>
  <c r="F19" i="6"/>
  <c r="F13" i="6"/>
  <c r="F14" i="6" l="1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<sst xmlns="http://schemas.openxmlformats.org/spreadsheetml/2006/main" count="62" uniqueCount="56">
  <si>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</si>
  <si>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</si>
  <si>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</si>
  <si>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</si>
  <si>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</si>
  <si>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</si>
  <si>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</si>
  <si>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</si>
  <si>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</si>
  <si>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</si>
  <si>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</si>
  <si>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</si>
  <si>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</si>
  <si>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</si>
  <si>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</si>
  <si>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</si>
  <si>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</si>
  <si>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</si>
  <si>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</si>
  <si>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</si>
  <si>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</si>
  <si>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</si>
  <si>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</si>
  <si>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</si>
  <si>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</si>
  <si>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</si>
  <si>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</si>
  <si>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</si>
  <si>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</si>
  <si>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</si>
  <si>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</si>
  <si>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</si>
  <si>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</si>
  <si>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</si>
  <si>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</si>
  <si>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</si>
  <si>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</si>
  <si>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</si>
  <si>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</si>
  <si>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</si>
  <si>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</si>
  <si>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</si>
  <si>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</si>
  <si>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</si>
  <si>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</si>
  <si>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</si>
  <si>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</si>
  <si>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</si>
  <si>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</si>
  <si>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</si>
  <si>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</si>
  <si>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</si>
  <si>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Апрель 2021 г.</t>
  </si>
  <si>
    <t>Отчет по вывозу ТКО за Апрель 2021 г.</t>
  </si>
  <si>
    <t>СПРАВОЧНАЯ ИНФОРМАЦИЯ потребление коммунальных услуг в доме ул.Москвина, д.10  Апрель 2021 г.</t>
  </si>
  <si>
    <t>39617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</si>
</sst>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topLeftCell="A7" zoomScaleSheetLayoutView="115" workbookViewId="0">
      <selection activeCell="G19" sqref="G1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9" t="s">
        <v>2</v>
      </c>
      <c r="B1" s="49"/>
      <c r="C1" s="49"/>
      <c r="D1" s="49"/>
      <c r="E1" s="49"/>
      <c r="F1" s="49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9491.5499999999993</v>
      </c>
      <c r="D5" s="16">
        <v>9674.85</v>
      </c>
      <c r="E5" s="27">
        <f>D5-C5</f>
        <v>183.30000000000109</v>
      </c>
      <c r="F5" s="27">
        <f>E5+G5</f>
        <v>183.34000000000108</v>
      </c>
      <c r="G5" s="15">
        <v>0.04</v>
      </c>
      <c r="H5" s="28"/>
      <c r="I5" s="28"/>
      <c r="J5" s="37"/>
    </row>
    <row r="6" spans="1:10" ht="17.25" customHeight="1">
      <c r="A6" s="50" t="s">
        <v>10</v>
      </c>
      <c r="B6" s="50"/>
      <c r="C6" s="50"/>
      <c r="D6" s="50"/>
      <c r="E6" s="50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2" t="s">
        <v>41</v>
      </c>
      <c r="B8" s="53"/>
      <c r="C8" s="53"/>
      <c r="D8" s="53"/>
      <c r="E8" s="53"/>
      <c r="F8" s="30">
        <v>1014.4</v>
      </c>
    </row>
    <row r="9" spans="1:10" ht="19.899999999999999" customHeight="1">
      <c r="A9" s="51" t="s">
        <v>32</v>
      </c>
      <c r="B9" s="51"/>
      <c r="C9" s="51"/>
      <c r="D9" s="51"/>
      <c r="E9" s="51"/>
      <c r="F9" s="31">
        <v>5.0999999999999997E-2</v>
      </c>
    </row>
    <row r="10" spans="1:10" ht="37.5" customHeight="1">
      <c r="A10" s="54" t="s">
        <v>33</v>
      </c>
      <c r="B10" s="54"/>
      <c r="C10" s="54"/>
      <c r="D10" s="54"/>
      <c r="E10" s="54"/>
      <c r="F10" s="32">
        <f>F8*F9</f>
        <v>51.734399999999994</v>
      </c>
    </row>
    <row r="11" spans="1:10" ht="18" customHeight="1">
      <c r="A11" s="51" t="s">
        <v>34</v>
      </c>
      <c r="B11" s="51"/>
      <c r="C11" s="51"/>
      <c r="D11" s="51"/>
      <c r="E11" s="51"/>
      <c r="F11" s="32">
        <f>F5-F10</f>
        <v>131.60560000000109</v>
      </c>
    </row>
    <row r="12" spans="1:10" ht="37.15" customHeight="1">
      <c r="A12" s="54" t="s">
        <v>42</v>
      </c>
      <c r="B12" s="54"/>
      <c r="C12" s="54"/>
      <c r="D12" s="54"/>
      <c r="E12" s="54"/>
      <c r="F12" s="31">
        <f>(F5)/(F10+F11)*F9</f>
        <v>5.0999999999999997E-2</v>
      </c>
    </row>
    <row r="13" spans="1:10" ht="30" customHeight="1">
      <c r="A13" s="54" t="s">
        <v>35</v>
      </c>
      <c r="B13" s="54"/>
      <c r="C13" s="54"/>
      <c r="D13" s="54"/>
      <c r="E13" s="54"/>
      <c r="F13" s="33">
        <f>28.01+F12*2334.61</f>
        <v>147.07511</v>
      </c>
      <c r="J13" s="11"/>
    </row>
    <row r="14" spans="1:10" ht="29.45" customHeight="1">
      <c r="A14" s="54" t="s">
        <v>51</v>
      </c>
      <c r="B14" s="54"/>
      <c r="C14" s="54"/>
      <c r="D14" s="54"/>
      <c r="E14" s="54"/>
      <c r="F14" s="33">
        <f>F12*F18*3.23</f>
        <v>389.97850740000001</v>
      </c>
      <c r="J14" s="11"/>
    </row>
    <row r="15" spans="1:10" ht="18.75">
      <c r="A15" s="51" t="s">
        <v>37</v>
      </c>
      <c r="B15" s="51"/>
      <c r="C15" s="51"/>
      <c r="D15" s="51"/>
      <c r="E15" s="51"/>
      <c r="F15" s="34">
        <v>5811</v>
      </c>
    </row>
    <row r="16" spans="1:10" ht="18.75">
      <c r="A16" s="51" t="s">
        <v>38</v>
      </c>
      <c r="B16" s="51"/>
      <c r="C16" s="51"/>
      <c r="D16" s="51"/>
      <c r="E16" s="51"/>
      <c r="F16" s="32">
        <v>28.01</v>
      </c>
    </row>
    <row r="17" spans="1:6" ht="18.75">
      <c r="A17" s="51" t="s">
        <v>39</v>
      </c>
      <c r="B17" s="51"/>
      <c r="C17" s="51"/>
      <c r="D17" s="51"/>
      <c r="E17" s="51"/>
      <c r="F17" s="32">
        <v>4.01</v>
      </c>
    </row>
    <row r="18" spans="1:6" ht="18.75">
      <c r="A18" s="51" t="s">
        <v>40</v>
      </c>
      <c r="B18" s="51"/>
      <c r="C18" s="51"/>
      <c r="D18" s="51"/>
      <c r="E18" s="51"/>
      <c r="F18" s="32">
        <v>2367.38</v>
      </c>
    </row>
    <row r="19" spans="1:6" ht="35.450000000000003" customHeight="1">
      <c r="A19" s="52" t="s">
        <v>36</v>
      </c>
      <c r="B19" s="53"/>
      <c r="C19" s="53"/>
      <c r="D19" s="53"/>
      <c r="E19" s="53"/>
      <c r="F19" s="35">
        <f>F11/F6*F18+F15/F6*F17</f>
        <v>30.378809145324972</v>
      </c>
    </row>
    <row r="20" spans="1:6">
      <c r="A20" s="36"/>
      <c r="B20" s="36"/>
      <c r="C20" s="36"/>
      <c r="D20" s="36"/>
      <c r="E20" s="36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65860.56</v>
      </c>
      <c r="I6" s="47">
        <f>SUM(I4:I5)</f>
        <v>5.9916812227074239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9674.85</v>
      </c>
      <c r="E5" s="23">
        <f>Отопление!F11</f>
        <v>131.60560000000109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50.8</v>
      </c>
      <c r="F6" s="24">
        <f>F7*Отопление!F12</f>
        <v>0.33149999999999996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996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1021</v>
      </c>
      <c r="F8" s="23">
        <v>8.6999999999999993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2017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33672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2021-04-15T10:37:47Z</cp:lastPrinted>
  <dcterms:created xsi:type="dcterms:W3CDTF">2015-09-15T11:53:49Z</dcterms:created>
  <dcterms:modified xsi:type="dcterms:W3CDTF">2021-06-24T18:05:49Z</dcterms:modified>
</cp:coreProperties>
</file>